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th\Downloads\"/>
    </mc:Choice>
  </mc:AlternateContent>
  <xr:revisionPtr revIDLastSave="0" documentId="13_ncr:1_{5B98443E-D18A-45F3-B836-54069BD5A094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Økonomisk Pla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4" l="1"/>
  <c r="L16" i="4" s="1"/>
  <c r="M14" i="4"/>
  <c r="M16" i="4" s="1"/>
  <c r="N9" i="4"/>
  <c r="L11" i="4"/>
  <c r="M11" i="4"/>
  <c r="L5" i="4"/>
  <c r="M5" i="4"/>
  <c r="N3" i="4"/>
  <c r="L15" i="4"/>
  <c r="M15" i="4"/>
  <c r="C14" i="4"/>
  <c r="D14" i="4"/>
  <c r="E14" i="4"/>
  <c r="F14" i="4"/>
  <c r="G14" i="4"/>
  <c r="H14" i="4"/>
  <c r="I14" i="4"/>
  <c r="J14" i="4"/>
  <c r="B14" i="4"/>
  <c r="C15" i="4"/>
  <c r="D15" i="4"/>
  <c r="E15" i="4"/>
  <c r="F15" i="4"/>
  <c r="G15" i="4"/>
  <c r="H15" i="4"/>
  <c r="I15" i="4"/>
  <c r="J15" i="4"/>
  <c r="K15" i="4"/>
  <c r="B15" i="4"/>
  <c r="C11" i="4"/>
  <c r="D11" i="4"/>
  <c r="E11" i="4"/>
  <c r="F11" i="4"/>
  <c r="G11" i="4"/>
  <c r="H11" i="4"/>
  <c r="I11" i="4"/>
  <c r="J11" i="4"/>
  <c r="K11" i="4"/>
  <c r="B11" i="4"/>
  <c r="C5" i="4"/>
  <c r="D5" i="4"/>
  <c r="E5" i="4"/>
  <c r="F5" i="4"/>
  <c r="G5" i="4"/>
  <c r="H5" i="4"/>
  <c r="I5" i="4"/>
  <c r="J5" i="4"/>
  <c r="K5" i="4"/>
  <c r="B5" i="4"/>
  <c r="K3" i="4"/>
  <c r="K14" i="4" s="1"/>
  <c r="N10" i="4"/>
  <c r="N4" i="4"/>
  <c r="N5" i="4" l="1"/>
  <c r="N15" i="4"/>
  <c r="N11" i="4" l="1"/>
  <c r="I16" i="4" l="1"/>
  <c r="F16" i="4"/>
  <c r="G16" i="4"/>
  <c r="E16" i="4"/>
  <c r="D16" i="4"/>
  <c r="J16" i="4"/>
  <c r="H16" i="4"/>
  <c r="K16" i="4"/>
  <c r="C16" i="4"/>
  <c r="B16" i="4"/>
  <c r="N14" i="4"/>
  <c r="N16" i="4" s="1"/>
</calcChain>
</file>

<file path=xl/sharedStrings.xml><?xml version="1.0" encoding="utf-8"?>
<sst xmlns="http://schemas.openxmlformats.org/spreadsheetml/2006/main" count="42" uniqueCount="18">
  <si>
    <t>RESULTAT</t>
  </si>
  <si>
    <t>Inntekter</t>
  </si>
  <si>
    <t>KOSTANDER</t>
  </si>
  <si>
    <t>Mål Inntekt</t>
  </si>
  <si>
    <t>MÅL Kostnad</t>
  </si>
  <si>
    <t>MÅL Resultat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</si>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</sst>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64" fontId="3" fillId="2" borderId="0" xfId="1" applyNumberFormat="1" applyFont="1" applyFill="1"/>
    <xf numFmtId="164" fontId="2" fillId="2" borderId="0" xfId="1" applyNumberFormat="1" applyFont="1" applyFill="1" applyAlignment="1"/>
    <xf numFmtId="164" fontId="4" fillId="2" borderId="0" xfId="0" applyNumberFormat="1" applyFont="1" applyFill="1"/>
    <xf numFmtId="164" fontId="0" fillId="2" borderId="0" xfId="1" applyNumberFormat="1" applyFont="1" applyFill="1"/>
    <xf numFmtId="164" fontId="0" fillId="2" borderId="0" xfId="0" applyNumberFormat="1" applyFill="1"/>
  </cellXfs>
  <cellStyles count="2">
    <cellStyle name="Komma" xfId="1" builtinId="3"/>
    <cellStyle name="Normal" xfId="0" builtinId="0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Ditt Selskap</a:t>
            </a:r>
            <a:r>
              <a:rPr lang="nb-NO" baseline="0"/>
              <a:t> ENK / AS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4243909991742366E-2"/>
          <c:y val="8.2109416236169047E-2"/>
          <c:w val="0.84296176111340493"/>
          <c:h val="0.84289823615092252"/>
        </c:manualLayout>
      </c:layout>
      <c:lineChart>
        <c:grouping val="standard"/>
        <c:varyColors val="0"/>
        <c:ser>
          <c:idx val="0"/>
          <c:order val="0"/>
          <c:tx>
            <c:strRef>
              <c:f>'Økonomisk Plan'!$A$3</c:f>
              <c:strCache>
                <c:ptCount val="1"/>
                <c:pt idx="0">
                  <c:v>Inntekter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'Økonomisk Plan'!$B$2:$M$2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'Økonomisk Plan'!$B$3:$M$3</c:f>
              <c:numCache>
                <c:formatCode>_-* #\ ##0_-;\-* #\ ##0_-;_-* "-"??_-;_-@_-</c:formatCode>
                <c:ptCount val="12"/>
                <c:pt idx="0">
                  <c:v>332038.5</c:v>
                </c:pt>
                <c:pt idx="1">
                  <c:v>293756.40000000002</c:v>
                </c:pt>
                <c:pt idx="2">
                  <c:v>273016.2</c:v>
                </c:pt>
                <c:pt idx="3">
                  <c:v>528065.5</c:v>
                </c:pt>
                <c:pt idx="4">
                  <c:v>340848</c:v>
                </c:pt>
                <c:pt idx="5">
                  <c:v>438955.28</c:v>
                </c:pt>
                <c:pt idx="6">
                  <c:v>167846</c:v>
                </c:pt>
                <c:pt idx="7">
                  <c:v>223490.8</c:v>
                </c:pt>
                <c:pt idx="8">
                  <c:v>344782.6</c:v>
                </c:pt>
                <c:pt idx="9">
                  <c:v>364496.6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6F-4EE3-9C2A-2969A60B4727}"/>
            </c:ext>
          </c:extLst>
        </c:ser>
        <c:ser>
          <c:idx val="1"/>
          <c:order val="1"/>
          <c:tx>
            <c:strRef>
              <c:f>'Økonomisk Plan'!$A$4</c:f>
              <c:strCache>
                <c:ptCount val="1"/>
                <c:pt idx="0">
                  <c:v>Mål Inntekt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'Økonomisk Plan'!$B$2:$M$2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'Økonomisk Plan'!$B$4:$M$4</c:f>
              <c:numCache>
                <c:formatCode>_-* #\ ##0_-;\-* #\ ##0_-;_-* "-"??_-;_-@_-</c:formatCode>
                <c:ptCount val="12"/>
                <c:pt idx="0">
                  <c:v>350000</c:v>
                </c:pt>
                <c:pt idx="1">
                  <c:v>350000</c:v>
                </c:pt>
                <c:pt idx="2">
                  <c:v>350000</c:v>
                </c:pt>
                <c:pt idx="3">
                  <c:v>350000</c:v>
                </c:pt>
                <c:pt idx="4">
                  <c:v>350000</c:v>
                </c:pt>
                <c:pt idx="5">
                  <c:v>350000</c:v>
                </c:pt>
                <c:pt idx="6">
                  <c:v>350000</c:v>
                </c:pt>
                <c:pt idx="7">
                  <c:v>350000</c:v>
                </c:pt>
                <c:pt idx="8">
                  <c:v>350000</c:v>
                </c:pt>
                <c:pt idx="9">
                  <c:v>350000</c:v>
                </c:pt>
                <c:pt idx="10">
                  <c:v>350000</c:v>
                </c:pt>
                <c:pt idx="11">
                  <c:v>350000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6F-4EE3-9C2A-2969A60B4727}"/>
            </c:ext>
          </c:extLst>
        </c:ser>
        <c:ser>
          <c:idx val="2"/>
          <c:order val="2"/>
          <c:tx>
            <c:strRef>
              <c:f>'Økonomisk Plan'!$A$9</c:f>
              <c:strCache>
                <c:ptCount val="1"/>
                <c:pt idx="0">
                  <c:v>KOSTANDER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'Økonomisk Plan'!$B$2:$M$2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'Økonomisk Plan'!$B$9:$M$9</c:f>
              <c:numCache>
                <c:formatCode>_-* #\ ##0_-;\-* #\ ##0_-;_-* "-"??_-;_-@_-</c:formatCode>
                <c:ptCount val="12"/>
                <c:pt idx="0">
                  <c:v>253024.68</c:v>
                </c:pt>
                <c:pt idx="1">
                  <c:v>242737.77</c:v>
                </c:pt>
                <c:pt idx="2">
                  <c:v>234577.72</c:v>
                </c:pt>
                <c:pt idx="3">
                  <c:v>298495.67</c:v>
                </c:pt>
                <c:pt idx="4">
                  <c:v>241167.2</c:v>
                </c:pt>
                <c:pt idx="5">
                  <c:v>100500.17</c:v>
                </c:pt>
                <c:pt idx="6">
                  <c:v>250554.73</c:v>
                </c:pt>
                <c:pt idx="7">
                  <c:v>230438.15</c:v>
                </c:pt>
                <c:pt idx="8">
                  <c:v>302232.77</c:v>
                </c:pt>
                <c:pt idx="9">
                  <c:v>239401.73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6F-4EE3-9C2A-2969A60B4727}"/>
            </c:ext>
          </c:extLst>
        </c:ser>
        <c:ser>
          <c:idx val="3"/>
          <c:order val="3"/>
          <c:tx>
            <c:strRef>
              <c:f>'Økonomisk Plan'!$A$10</c:f>
              <c:strCache>
                <c:ptCount val="1"/>
                <c:pt idx="0">
                  <c:v>MÅL Kostnad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'Økonomisk Plan'!$B$2:$M$2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'Økonomisk Plan'!$B$10:$M$10</c:f>
              <c:numCache>
                <c:formatCode>_-* #\ ##0_-;\-* #\ ##0_-;_-* "-"??_-;_-@_-</c:formatCode>
                <c:ptCount val="12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250000</c:v>
                </c:pt>
                <c:pt idx="4">
                  <c:v>250000</c:v>
                </c:pt>
                <c:pt idx="5">
                  <c:v>250000</c:v>
                </c:pt>
                <c:pt idx="6">
                  <c:v>250000</c:v>
                </c:pt>
                <c:pt idx="7">
                  <c:v>250000</c:v>
                </c:pt>
                <c:pt idx="8">
                  <c:v>250000</c:v>
                </c:pt>
                <c:pt idx="9">
                  <c:v>250000</c:v>
                </c:pt>
                <c:pt idx="10">
                  <c:v>250000</c:v>
                </c:pt>
                <c:pt idx="11">
                  <c:v>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6F-4EE3-9C2A-2969A60B4727}"/>
            </c:ext>
          </c:extLst>
        </c:ser>
        <c:ser>
          <c:idx val="4"/>
          <c:order val="4"/>
          <c:tx>
            <c:strRef>
              <c:f>'Økonomisk Plan'!$A$14</c:f>
              <c:strCache>
                <c:ptCount val="1"/>
                <c:pt idx="0">
                  <c:v>RESULTAT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'Økonomisk Plan'!$B$2:$M$2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'Økonomisk Plan'!$B$14:$M$14</c:f>
              <c:numCache>
                <c:formatCode>_-* #\ ##0_-;\-* #\ ##0_-;_-* "-"??_-;_-@_-</c:formatCode>
                <c:ptCount val="12"/>
                <c:pt idx="0">
                  <c:v>79013.820000000007</c:v>
                </c:pt>
                <c:pt idx="1">
                  <c:v>51018.630000000034</c:v>
                </c:pt>
                <c:pt idx="2">
                  <c:v>38438.48000000001</c:v>
                </c:pt>
                <c:pt idx="3">
                  <c:v>229569.83000000002</c:v>
                </c:pt>
                <c:pt idx="4">
                  <c:v>99680.799999999988</c:v>
                </c:pt>
                <c:pt idx="5">
                  <c:v>338455.11000000004</c:v>
                </c:pt>
                <c:pt idx="6">
                  <c:v>-82708.73000000001</c:v>
                </c:pt>
                <c:pt idx="7">
                  <c:v>-6947.3500000000058</c:v>
                </c:pt>
                <c:pt idx="8">
                  <c:v>42549.829999999958</c:v>
                </c:pt>
                <c:pt idx="9">
                  <c:v>125094.86999999997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6F-4EE3-9C2A-2969A60B4727}"/>
            </c:ext>
          </c:extLst>
        </c:ser>
        <c:ser>
          <c:idx val="5"/>
          <c:order val="5"/>
          <c:tx>
            <c:strRef>
              <c:f>'Økonomisk Plan'!$A$15</c:f>
              <c:strCache>
                <c:ptCount val="1"/>
                <c:pt idx="0">
                  <c:v>MÅL Resultat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'Økonomisk Plan'!$B$2:$M$2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'Økonomisk Plan'!$B$15:$M$15</c:f>
              <c:numCache>
                <c:formatCode>_-* #.##0_-;\-* #.##0_-;_-* "-"??_-;_-@_-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6F-4EE3-9C2A-2969A60B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534703"/>
        <c:axId val="1874531791"/>
      </c:lineChart>
      <c:catAx>
        <c:axId val="1874534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4531791"/>
        <c:crosses val="autoZero"/>
        <c:auto val="1"/>
        <c:lblAlgn val="ctr"/>
        <c:lblOffset val="100"/>
        <c:noMultiLvlLbl val="0"/>
      </c:catAx>
      <c:valAx>
        <c:axId val="187453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453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3056983</xdr:colOff>
      <xdr:row>17</xdr:row>
      <xdr:rowOff>9525</xdr:rowOff>
    </xdr:from>
    <xdr:to>
      <xdr:col>14</xdr:col>
      <xdr:colOff>552450</xdr:colOff>
      <xdr:row>51</xdr:row>
      <xdr:rowOff>97155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A92A88-4F91-4BF5-AE2A-31320D738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E751-7A4E-4498-9D5C-9D9EEE0C4916}">
  <dimension ref="A2:N16"/>
  <sheetViews>
    <sheetView tabSelected="1" workbookViewId="0">
      <selection activeCell="O12" sqref="O12"/>
    </sheetView>
  </sheetViews>
  <sheetFormatPr baseColWidth="10" defaultColWidth="11.109375" defaultRowHeight="14.4" x14ac:dyDescent="0.3"/>
  <cols>
    <col min="1" max="1" width="45.33203125" style="2" bestFit="1" customWidth="1"/>
    <col min="2" max="10" width="11" style="2" bestFit="1" customWidth="1"/>
    <col min="11" max="13" width="10.88671875" style="2" customWidth="1"/>
    <col min="14" max="16384" width="11.109375" style="2"/>
  </cols>
  <sheetData>
    <row r="2" spans="1:14" x14ac:dyDescent="0.3"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</row>
    <row r="3" spans="1:14" x14ac:dyDescent="0.3">
      <c r="A3" s="2" t="s">
        <v>1</v>
      </c>
      <c r="B3" s="3">
        <v>332038.5</v>
      </c>
      <c r="C3" s="3">
        <v>293756.40000000002</v>
      </c>
      <c r="D3" s="3">
        <v>273016.2</v>
      </c>
      <c r="E3" s="3">
        <v>528065.5</v>
      </c>
      <c r="F3" s="3">
        <v>340848</v>
      </c>
      <c r="G3" s="3">
        <v>438955.28</v>
      </c>
      <c r="H3" s="3">
        <v>167846</v>
      </c>
      <c r="I3" s="3">
        <v>223490.8</v>
      </c>
      <c r="J3" s="3">
        <v>344782.6</v>
      </c>
      <c r="K3" s="3">
        <f>214496.6+(156000-6000)</f>
        <v>364496.6</v>
      </c>
      <c r="L3" s="3">
        <v>0</v>
      </c>
      <c r="M3" s="3">
        <v>0</v>
      </c>
      <c r="N3" s="5">
        <f>SUM(B3:M3)</f>
        <v>3307295.88</v>
      </c>
    </row>
    <row r="4" spans="1:14" x14ac:dyDescent="0.3">
      <c r="A4" s="2" t="s">
        <v>3</v>
      </c>
      <c r="B4" s="6">
        <v>350000</v>
      </c>
      <c r="C4" s="6">
        <v>350000</v>
      </c>
      <c r="D4" s="6">
        <v>350000</v>
      </c>
      <c r="E4" s="6">
        <v>350000</v>
      </c>
      <c r="F4" s="6">
        <v>350000</v>
      </c>
      <c r="G4" s="6">
        <v>350000</v>
      </c>
      <c r="H4" s="6">
        <v>350000</v>
      </c>
      <c r="I4" s="6">
        <v>350000</v>
      </c>
      <c r="J4" s="6">
        <v>350000</v>
      </c>
      <c r="K4" s="6">
        <v>350000</v>
      </c>
      <c r="L4" s="6">
        <v>350000</v>
      </c>
      <c r="M4" s="6">
        <v>350000</v>
      </c>
      <c r="N4" s="5">
        <f>SUM(B4:K4)</f>
        <v>3500000</v>
      </c>
    </row>
    <row r="5" spans="1:14" x14ac:dyDescent="0.3">
      <c r="B5" s="7">
        <f>B3-B4</f>
        <v>-17961.5</v>
      </c>
      <c r="C5" s="7">
        <f t="shared" ref="C5:K5" si="0">C3-C4</f>
        <v>-56243.599999999977</v>
      </c>
      <c r="D5" s="7">
        <f t="shared" si="0"/>
        <v>-76983.799999999988</v>
      </c>
      <c r="E5" s="7">
        <f t="shared" si="0"/>
        <v>178065.5</v>
      </c>
      <c r="F5" s="7">
        <f t="shared" si="0"/>
        <v>-9152</v>
      </c>
      <c r="G5" s="7">
        <f t="shared" si="0"/>
        <v>88955.280000000028</v>
      </c>
      <c r="H5" s="7">
        <f t="shared" si="0"/>
        <v>-182154</v>
      </c>
      <c r="I5" s="7">
        <f t="shared" si="0"/>
        <v>-126509.20000000001</v>
      </c>
      <c r="J5" s="7">
        <f t="shared" si="0"/>
        <v>-5217.4000000000233</v>
      </c>
      <c r="K5" s="7">
        <f t="shared" si="0"/>
        <v>14496.599999999977</v>
      </c>
      <c r="L5" s="7">
        <f t="shared" ref="L5" si="1">L3-L4</f>
        <v>-350000</v>
      </c>
      <c r="M5" s="7">
        <f t="shared" ref="M5" si="2">M3-M4</f>
        <v>-350000</v>
      </c>
      <c r="N5" s="5">
        <f>+N3-N4</f>
        <v>-192704.12000000011</v>
      </c>
    </row>
    <row r="8" spans="1:14" x14ac:dyDescent="0.3"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</row>
    <row r="9" spans="1:14" x14ac:dyDescent="0.3">
      <c r="A9" s="2" t="s">
        <v>2</v>
      </c>
      <c r="B9" s="4">
        <v>253024.68</v>
      </c>
      <c r="C9" s="4">
        <v>242737.77</v>
      </c>
      <c r="D9" s="4">
        <v>234577.72</v>
      </c>
      <c r="E9" s="4">
        <v>298495.67</v>
      </c>
      <c r="F9" s="4">
        <v>241167.2</v>
      </c>
      <c r="G9" s="4">
        <v>100500.17</v>
      </c>
      <c r="H9" s="4">
        <v>250554.73</v>
      </c>
      <c r="I9" s="4">
        <v>230438.15</v>
      </c>
      <c r="J9" s="4">
        <v>302232.77</v>
      </c>
      <c r="K9" s="4">
        <v>239401.73</v>
      </c>
      <c r="L9" s="4">
        <v>0</v>
      </c>
      <c r="M9" s="4">
        <v>0</v>
      </c>
      <c r="N9" s="5">
        <f>SUM(B9:M9)</f>
        <v>2393130.5899999994</v>
      </c>
    </row>
    <row r="10" spans="1:14" x14ac:dyDescent="0.3">
      <c r="A10" s="2" t="s">
        <v>4</v>
      </c>
      <c r="B10" s="6">
        <v>250000</v>
      </c>
      <c r="C10" s="6">
        <v>250000</v>
      </c>
      <c r="D10" s="6">
        <v>250000</v>
      </c>
      <c r="E10" s="6">
        <v>250000</v>
      </c>
      <c r="F10" s="6">
        <v>250000</v>
      </c>
      <c r="G10" s="6">
        <v>250000</v>
      </c>
      <c r="H10" s="6">
        <v>250000</v>
      </c>
      <c r="I10" s="6">
        <v>250000</v>
      </c>
      <c r="J10" s="6">
        <v>250000</v>
      </c>
      <c r="K10" s="6">
        <v>250000</v>
      </c>
      <c r="L10" s="6">
        <v>250000</v>
      </c>
      <c r="M10" s="6">
        <v>250000</v>
      </c>
      <c r="N10" s="5">
        <f>SUM(B10:K10)</f>
        <v>2500000</v>
      </c>
    </row>
    <row r="11" spans="1:14" x14ac:dyDescent="0.3">
      <c r="B11" s="7">
        <f>B9-B10</f>
        <v>3024.679999999993</v>
      </c>
      <c r="C11" s="7">
        <f t="shared" ref="C11:K11" si="3">C9-C10</f>
        <v>-7262.2300000000105</v>
      </c>
      <c r="D11" s="7">
        <f t="shared" si="3"/>
        <v>-15422.279999999999</v>
      </c>
      <c r="E11" s="7">
        <f t="shared" si="3"/>
        <v>48495.669999999984</v>
      </c>
      <c r="F11" s="7">
        <f t="shared" si="3"/>
        <v>-8832.7999999999884</v>
      </c>
      <c r="G11" s="7">
        <f t="shared" si="3"/>
        <v>-149499.83000000002</v>
      </c>
      <c r="H11" s="7">
        <f t="shared" si="3"/>
        <v>554.73000000001048</v>
      </c>
      <c r="I11" s="7">
        <f t="shared" si="3"/>
        <v>-19561.850000000006</v>
      </c>
      <c r="J11" s="7">
        <f t="shared" si="3"/>
        <v>52232.770000000019</v>
      </c>
      <c r="K11" s="7">
        <f t="shared" si="3"/>
        <v>-10598.26999999999</v>
      </c>
      <c r="L11" s="7">
        <f t="shared" ref="L11" si="4">L9-L10</f>
        <v>-250000</v>
      </c>
      <c r="M11" s="7">
        <f t="shared" ref="M11" si="5">M9-M10</f>
        <v>-250000</v>
      </c>
      <c r="N11" s="5">
        <f t="shared" ref="C11:N11" si="6">+N9-N10</f>
        <v>-106869.41000000061</v>
      </c>
    </row>
    <row r="13" spans="1:14" x14ac:dyDescent="0.3">
      <c r="B13" s="1" t="s">
        <v>6</v>
      </c>
      <c r="C13" s="1" t="s">
        <v>7</v>
      </c>
      <c r="D13" s="1" t="s">
        <v>8</v>
      </c>
      <c r="E13" s="1" t="s">
        <v>9</v>
      </c>
      <c r="F13" s="1" t="s">
        <v>10</v>
      </c>
      <c r="G13" s="1" t="s">
        <v>11</v>
      </c>
      <c r="H13" s="1" t="s">
        <v>12</v>
      </c>
      <c r="I13" s="1" t="s">
        <v>13</v>
      </c>
      <c r="J13" s="1" t="s">
        <v>14</v>
      </c>
      <c r="K13" s="1" t="s">
        <v>15</v>
      </c>
      <c r="L13" s="1" t="s">
        <v>16</v>
      </c>
      <c r="M13" s="1" t="s">
        <v>17</v>
      </c>
    </row>
    <row r="14" spans="1:14" x14ac:dyDescent="0.3">
      <c r="A14" s="2" t="s">
        <v>0</v>
      </c>
      <c r="B14" s="3">
        <f>B3-B9</f>
        <v>79013.820000000007</v>
      </c>
      <c r="C14" s="3">
        <f t="shared" ref="C14:M14" si="7">C3-C9</f>
        <v>51018.630000000034</v>
      </c>
      <c r="D14" s="3">
        <f t="shared" si="7"/>
        <v>38438.48000000001</v>
      </c>
      <c r="E14" s="3">
        <f t="shared" si="7"/>
        <v>229569.83000000002</v>
      </c>
      <c r="F14" s="3">
        <f t="shared" si="7"/>
        <v>99680.799999999988</v>
      </c>
      <c r="G14" s="3">
        <f t="shared" si="7"/>
        <v>338455.11000000004</v>
      </c>
      <c r="H14" s="3">
        <f t="shared" si="7"/>
        <v>-82708.73000000001</v>
      </c>
      <c r="I14" s="3">
        <f t="shared" si="7"/>
        <v>-6947.3500000000058</v>
      </c>
      <c r="J14" s="3">
        <f t="shared" si="7"/>
        <v>42549.829999999958</v>
      </c>
      <c r="K14" s="3">
        <f t="shared" si="7"/>
        <v>125094.86999999997</v>
      </c>
      <c r="L14" s="3">
        <f t="shared" si="7"/>
        <v>0</v>
      </c>
      <c r="M14" s="3">
        <f t="shared" si="7"/>
        <v>0</v>
      </c>
      <c r="N14" s="5">
        <f>SUM(B14:K14)</f>
        <v>914165.29000000015</v>
      </c>
    </row>
    <row r="15" spans="1:14" x14ac:dyDescent="0.3">
      <c r="A15" s="2" t="s">
        <v>5</v>
      </c>
      <c r="B15" s="6">
        <f>B4-B10</f>
        <v>100000</v>
      </c>
      <c r="C15" s="6">
        <f t="shared" ref="C15:M15" si="8">C4-C10</f>
        <v>100000</v>
      </c>
      <c r="D15" s="6">
        <f t="shared" si="8"/>
        <v>100000</v>
      </c>
      <c r="E15" s="6">
        <f t="shared" si="8"/>
        <v>100000</v>
      </c>
      <c r="F15" s="6">
        <f t="shared" si="8"/>
        <v>100000</v>
      </c>
      <c r="G15" s="6">
        <f t="shared" si="8"/>
        <v>100000</v>
      </c>
      <c r="H15" s="6">
        <f t="shared" si="8"/>
        <v>100000</v>
      </c>
      <c r="I15" s="6">
        <f t="shared" si="8"/>
        <v>100000</v>
      </c>
      <c r="J15" s="6">
        <f t="shared" si="8"/>
        <v>100000</v>
      </c>
      <c r="K15" s="6">
        <f t="shared" si="8"/>
        <v>100000</v>
      </c>
      <c r="L15" s="6">
        <f t="shared" si="8"/>
        <v>100000</v>
      </c>
      <c r="M15" s="6">
        <f t="shared" si="8"/>
        <v>100000</v>
      </c>
      <c r="N15" s="5">
        <f>SUM(B15:K15)</f>
        <v>1000000</v>
      </c>
    </row>
    <row r="16" spans="1:14" x14ac:dyDescent="0.3">
      <c r="B16" s="7">
        <f>+B14-B15</f>
        <v>-20986.179999999993</v>
      </c>
      <c r="C16" s="7">
        <f t="shared" ref="C16:N16" si="9">+C14-C15</f>
        <v>-48981.369999999966</v>
      </c>
      <c r="D16" s="7">
        <f t="shared" si="9"/>
        <v>-61561.51999999999</v>
      </c>
      <c r="E16" s="7">
        <f t="shared" si="9"/>
        <v>129569.83000000002</v>
      </c>
      <c r="F16" s="7">
        <f t="shared" si="9"/>
        <v>-319.20000000001164</v>
      </c>
      <c r="G16" s="7">
        <f t="shared" si="9"/>
        <v>238455.11000000004</v>
      </c>
      <c r="H16" s="7">
        <f t="shared" si="9"/>
        <v>-182708.73</v>
      </c>
      <c r="I16" s="7">
        <f t="shared" si="9"/>
        <v>-106947.35</v>
      </c>
      <c r="J16" s="7">
        <f t="shared" si="9"/>
        <v>-57450.170000000042</v>
      </c>
      <c r="K16" s="7">
        <f t="shared" si="9"/>
        <v>25094.869999999966</v>
      </c>
      <c r="L16" s="7">
        <f t="shared" si="9"/>
        <v>-100000</v>
      </c>
      <c r="M16" s="7">
        <f t="shared" si="9"/>
        <v>-100000</v>
      </c>
      <c r="N16" s="5">
        <f t="shared" si="9"/>
        <v>-85834.709999999846</v>
      </c>
    </row>
  </sheetData>
  <phoneticPr fontId="5" type="noConversion"/>
  <conditionalFormatting sqref="B16:M16">
    <cfRule type="cellIs" dxfId="3" priority="3" operator="greaterThan">
      <formula>0</formula>
    </cfRule>
  </conditionalFormatting>
  <conditionalFormatting sqref="B5:M5">
    <cfRule type="cellIs" dxfId="2" priority="2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Økonomisk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Vetle Valsgard</cp:lastModifiedBy>
  <dcterms:created xsi:type="dcterms:W3CDTF">2022-11-01T11:54:20Z</dcterms:created>
  <dcterms:modified xsi:type="dcterms:W3CDTF">2022-11-02T11:34:36Z</dcterms:modified>
</cp:coreProperties>
</file>